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5" windowWidth="19155" windowHeight="852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I25" i="1"/>
  <c r="R25"/>
  <c r="O10"/>
  <c r="R13"/>
  <c r="N10"/>
  <c r="R24"/>
  <c r="R16"/>
  <c r="R23"/>
  <c r="R8"/>
  <c r="N9"/>
  <c r="L9"/>
  <c r="I10"/>
  <c r="I13"/>
  <c r="I9"/>
  <c r="D16"/>
  <c r="I16" s="1"/>
  <c r="I24"/>
  <c r="I23"/>
  <c r="I8"/>
  <c r="I22"/>
  <c r="I21"/>
  <c r="I20"/>
  <c r="R22"/>
  <c r="R21"/>
  <c r="R20"/>
  <c r="R7"/>
  <c r="R19"/>
  <c r="I7"/>
  <c r="I19"/>
  <c r="R5"/>
  <c r="I6"/>
  <c r="I5"/>
  <c r="L6"/>
  <c r="R6" s="1"/>
  <c r="R10" l="1"/>
  <c r="R9"/>
</calcChain>
</file>

<file path=xl/sharedStrings.xml><?xml version="1.0" encoding="utf-8"?>
<sst xmlns="http://schemas.openxmlformats.org/spreadsheetml/2006/main" count="47" uniqueCount="35">
  <si>
    <t>Candidate</t>
  </si>
  <si>
    <t>Pre-General 2015</t>
  </si>
  <si>
    <t>4th Quarter 2015</t>
  </si>
  <si>
    <t>Mid Year 2016</t>
  </si>
  <si>
    <t>TOTAL 2015-6</t>
  </si>
  <si>
    <t>2nd Qtr 2015</t>
  </si>
  <si>
    <t>Berlin Boyd</t>
  </si>
  <si>
    <t>Bill Morrison</t>
  </si>
  <si>
    <t>3rd Qtr 2015</t>
  </si>
  <si>
    <t>Edmund Ford</t>
  </si>
  <si>
    <t>1st Qtr 2015</t>
  </si>
  <si>
    <t>Frank Colvett</t>
  </si>
  <si>
    <t>Pre-Runoff 2015</t>
  </si>
  <si>
    <t>Jamita Swearengen</t>
  </si>
  <si>
    <t>Janis Fullilove</t>
  </si>
  <si>
    <t>Joe Brown</t>
  </si>
  <si>
    <t>Missing?</t>
  </si>
  <si>
    <t>*</t>
  </si>
  <si>
    <t>Kemp Conrad</t>
  </si>
  <si>
    <t>E*</t>
  </si>
  <si>
    <t>Martavius Jones</t>
  </si>
  <si>
    <t>Jim Strickland</t>
  </si>
  <si>
    <t>Patrice Robinson</t>
  </si>
  <si>
    <t>Philip Spinosa</t>
  </si>
  <si>
    <t>Reid Hedgepeth</t>
  </si>
  <si>
    <t>Worth Morgan</t>
  </si>
  <si>
    <t xml:space="preserve">CONTRIBUTIONS </t>
  </si>
  <si>
    <t>FLAG</t>
  </si>
  <si>
    <t>Caissa Spend</t>
  </si>
  <si>
    <t>Caissa Seven</t>
  </si>
  <si>
    <t>Caissa Fellow Traveler</t>
  </si>
  <si>
    <t>Mayor</t>
  </si>
  <si>
    <t>Loyal Opposition</t>
  </si>
  <si>
    <r>
      <rPr>
        <b/>
        <sz val="11"/>
        <color theme="1"/>
        <rFont val="Calibri"/>
        <family val="2"/>
        <scheme val="minor"/>
      </rPr>
      <t>KEY</t>
    </r>
    <r>
      <rPr>
        <sz val="11"/>
        <color theme="1"/>
        <rFont val="Calibri"/>
        <family val="2"/>
        <scheme val="minor"/>
      </rPr>
      <t xml:space="preserve">:Left block is  campaign contributions, right block is candidate's spend with Caissa.   Pink cells are missing returns.  "*" in Missing? Column means that some campaign returns are not filed.  This may be legitimate, if the reporting threshold is not exceeded.    Cells with zeros entered had returns but with zero amounts for that quantity.  E* in Missing? column neans that campaign expenditures were not provided in a Kemp Conrad return so Caissa numbers were estimated for pre-general 2015.  Jim Strickland's contributions include $102K transferred from his City Council campaign.   Reid Hedgepeth did not use Caissa, but his voting record is the same as Kemp Conrad so I labeled him a Caissa Fellow Traveler.   </t>
    </r>
  </si>
  <si>
    <t>Totals</t>
  </si>
</sst>
</file>

<file path=xl/styles.xml><?xml version="1.0" encoding="utf-8"?>
<styleSheet xmlns="http://schemas.openxmlformats.org/spreadsheetml/2006/main">
  <fonts count="4">
    <font>
      <sz val="11"/>
      <color theme="1"/>
      <name val="Calibri"/>
      <family val="2"/>
      <scheme val="minor"/>
    </font>
    <font>
      <b/>
      <sz val="11"/>
      <color theme="1"/>
      <name val="Calibri"/>
      <family val="2"/>
      <scheme val="minor"/>
    </font>
    <font>
      <sz val="11"/>
      <name val="Calibri"/>
      <family val="2"/>
      <scheme val="minor"/>
    </font>
    <font>
      <sz val="11"/>
      <color theme="9" tint="0.59999389629810485"/>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s>
  <borders count="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thick">
        <color auto="1"/>
      </bottom>
      <diagonal/>
    </border>
  </borders>
  <cellStyleXfs count="1">
    <xf numFmtId="0" fontId="0" fillId="0" borderId="0"/>
  </cellStyleXfs>
  <cellXfs count="27">
    <xf numFmtId="0" fontId="0" fillId="0" borderId="0" xfId="0"/>
    <xf numFmtId="0" fontId="1" fillId="0" borderId="0" xfId="0" applyFont="1"/>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xf numFmtId="0" fontId="1" fillId="0" borderId="5" xfId="0" applyFont="1" applyBorder="1"/>
    <xf numFmtId="0" fontId="1" fillId="0" borderId="6" xfId="0" applyFont="1" applyFill="1" applyBorder="1"/>
    <xf numFmtId="0" fontId="0" fillId="0" borderId="0" xfId="0" applyFill="1"/>
    <xf numFmtId="0" fontId="1" fillId="0" borderId="0" xfId="0" applyFont="1" applyBorder="1"/>
    <xf numFmtId="0" fontId="1" fillId="0" borderId="0" xfId="0" applyFont="1" applyFill="1" applyBorder="1"/>
    <xf numFmtId="4" fontId="0" fillId="0" borderId="0" xfId="0" applyNumberFormat="1"/>
    <xf numFmtId="4" fontId="0" fillId="2" borderId="0" xfId="0" applyNumberFormat="1" applyFill="1"/>
    <xf numFmtId="4" fontId="3" fillId="2" borderId="0" xfId="0" applyNumberFormat="1" applyFont="1" applyFill="1"/>
    <xf numFmtId="4" fontId="2" fillId="0" borderId="0" xfId="0" applyNumberFormat="1" applyFont="1"/>
    <xf numFmtId="0" fontId="1" fillId="3" borderId="0" xfId="0" applyFont="1" applyFill="1"/>
    <xf numFmtId="0" fontId="0" fillId="3" borderId="0" xfId="0" applyFill="1"/>
    <xf numFmtId="0" fontId="0" fillId="0" borderId="0" xfId="0" applyAlignment="1">
      <alignment horizontal="center" vertical="center" wrapText="1"/>
    </xf>
    <xf numFmtId="0" fontId="0" fillId="0" borderId="7" xfId="0" applyBorder="1"/>
    <xf numFmtId="4" fontId="0" fillId="0" borderId="7" xfId="0" applyNumberFormat="1" applyBorder="1"/>
    <xf numFmtId="0" fontId="0" fillId="3" borderId="7" xfId="0" applyFill="1" applyBorder="1"/>
    <xf numFmtId="0" fontId="0" fillId="0" borderId="5" xfId="0" applyBorder="1"/>
    <xf numFmtId="4" fontId="0" fillId="0" borderId="5" xfId="0" applyNumberFormat="1" applyBorder="1"/>
    <xf numFmtId="0" fontId="0" fillId="3" borderId="5" xfId="0" applyFill="1" applyBorder="1"/>
    <xf numFmtId="4" fontId="1" fillId="0" borderId="0" xfId="0" applyNumberFormat="1" applyFont="1" applyFill="1"/>
    <xf numFmtId="4" fontId="1" fillId="0" borderId="7" xfId="0" applyNumberFormat="1" applyFont="1" applyFill="1" applyBorder="1"/>
    <xf numFmtId="4" fontId="1" fillId="0" borderId="5" xfId="0" applyNumberFormat="1"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26"/>
  <sheetViews>
    <sheetView tabSelected="1" topLeftCell="A3" workbookViewId="0">
      <pane xSplit="1" topLeftCell="B1" activePane="topRight" state="frozen"/>
      <selection activeCell="A6" sqref="A6"/>
      <selection pane="topRight" activeCell="E26" sqref="E26"/>
    </sheetView>
  </sheetViews>
  <sheetFormatPr defaultRowHeight="15"/>
  <cols>
    <col min="1" max="1" width="20.42578125" customWidth="1"/>
    <col min="2" max="2" width="10.85546875" customWidth="1"/>
    <col min="3" max="3" width="11.85546875" customWidth="1"/>
    <col min="4" max="4" width="11.140625" customWidth="1"/>
    <col min="5" max="7" width="15.7109375" customWidth="1"/>
    <col min="8" max="8" width="13.140625" customWidth="1"/>
    <col min="9" max="9" width="18.28515625" style="8" customWidth="1"/>
    <col min="10" max="10" width="8.7109375" style="16" customWidth="1"/>
    <col min="11" max="11" width="11.140625" customWidth="1"/>
    <col min="12" max="12" width="12.140625" customWidth="1"/>
    <col min="13" max="13" width="12" customWidth="1"/>
    <col min="14" max="14" width="15.7109375" customWidth="1"/>
    <col min="15" max="15" width="14.85546875" customWidth="1"/>
    <col min="16" max="16" width="15.7109375" customWidth="1"/>
    <col min="17" max="17" width="13.28515625" customWidth="1"/>
    <col min="18" max="18" width="15.7109375" style="8" customWidth="1"/>
    <col min="19" max="21" width="15.7109375" customWidth="1"/>
  </cols>
  <sheetData>
    <row r="1" spans="1:18" s="1" customFormat="1">
      <c r="B1" s="2" t="s">
        <v>26</v>
      </c>
      <c r="C1" s="3"/>
      <c r="D1" s="3"/>
      <c r="E1" s="3"/>
      <c r="F1" s="3"/>
      <c r="G1" s="3"/>
      <c r="H1" s="3"/>
      <c r="I1" s="4"/>
      <c r="J1" s="15" t="s">
        <v>27</v>
      </c>
      <c r="K1" s="2" t="s">
        <v>28</v>
      </c>
      <c r="L1" s="3"/>
      <c r="M1" s="3"/>
      <c r="N1" s="3"/>
      <c r="O1" s="3"/>
      <c r="P1" s="3"/>
      <c r="Q1" s="3"/>
      <c r="R1" s="4"/>
    </row>
    <row r="2" spans="1:18" s="1" customFormat="1">
      <c r="A2" s="1" t="s">
        <v>0</v>
      </c>
      <c r="B2" s="5" t="s">
        <v>10</v>
      </c>
      <c r="C2" s="6" t="s">
        <v>5</v>
      </c>
      <c r="D2" s="6" t="s">
        <v>8</v>
      </c>
      <c r="E2" s="6" t="s">
        <v>1</v>
      </c>
      <c r="F2" s="6" t="s">
        <v>12</v>
      </c>
      <c r="G2" s="6" t="s">
        <v>2</v>
      </c>
      <c r="H2" s="6" t="s">
        <v>3</v>
      </c>
      <c r="I2" s="7" t="s">
        <v>4</v>
      </c>
      <c r="J2" s="15" t="s">
        <v>16</v>
      </c>
      <c r="K2" s="5" t="s">
        <v>10</v>
      </c>
      <c r="L2" s="6" t="s">
        <v>5</v>
      </c>
      <c r="M2" s="6" t="s">
        <v>8</v>
      </c>
      <c r="N2" s="6" t="s">
        <v>1</v>
      </c>
      <c r="O2" s="6" t="s">
        <v>12</v>
      </c>
      <c r="P2" s="6" t="s">
        <v>2</v>
      </c>
      <c r="Q2" s="6" t="s">
        <v>3</v>
      </c>
      <c r="R2" s="7" t="s">
        <v>4</v>
      </c>
    </row>
    <row r="3" spans="1:18" s="1" customFormat="1">
      <c r="B3" s="9"/>
      <c r="C3" s="9"/>
      <c r="D3" s="9"/>
      <c r="E3" s="9"/>
      <c r="F3" s="9"/>
      <c r="G3" s="9"/>
      <c r="H3" s="9"/>
      <c r="I3" s="10"/>
      <c r="J3" s="15"/>
      <c r="K3" s="9"/>
      <c r="L3" s="9"/>
      <c r="M3" s="9"/>
      <c r="N3" s="9"/>
      <c r="O3" s="9"/>
      <c r="P3" s="9"/>
      <c r="Q3" s="9"/>
      <c r="R3" s="10"/>
    </row>
    <row r="4" spans="1:18" s="1" customFormat="1">
      <c r="A4" s="1" t="s">
        <v>29</v>
      </c>
      <c r="B4" s="9"/>
      <c r="C4" s="9"/>
      <c r="D4" s="9"/>
      <c r="E4" s="9"/>
      <c r="F4" s="9"/>
      <c r="G4" s="9"/>
      <c r="H4" s="9"/>
      <c r="I4" s="10"/>
      <c r="J4" s="15"/>
      <c r="K4" s="9"/>
      <c r="L4" s="9"/>
      <c r="M4" s="9"/>
      <c r="N4" s="9"/>
      <c r="O4" s="9"/>
      <c r="P4" s="9"/>
      <c r="Q4" s="9"/>
      <c r="R4" s="10"/>
    </row>
    <row r="5" spans="1:18">
      <c r="A5" t="s">
        <v>6</v>
      </c>
      <c r="B5" s="11"/>
      <c r="C5" s="11"/>
      <c r="D5" s="11"/>
      <c r="E5" s="11">
        <v>21700</v>
      </c>
      <c r="F5" s="11">
        <v>48025</v>
      </c>
      <c r="G5" s="11">
        <v>14017</v>
      </c>
      <c r="H5" s="11">
        <v>3914.73</v>
      </c>
      <c r="I5" s="24">
        <f>SUM(B5:H5)</f>
        <v>87656.73</v>
      </c>
      <c r="K5" s="11"/>
      <c r="L5" s="11"/>
      <c r="M5" s="11"/>
      <c r="N5" s="11">
        <v>28900</v>
      </c>
      <c r="O5" s="11">
        <v>18936</v>
      </c>
      <c r="P5" s="11">
        <v>21350</v>
      </c>
      <c r="Q5" s="11">
        <v>0</v>
      </c>
      <c r="R5" s="24">
        <f>SUM(K5:Q5)</f>
        <v>69186</v>
      </c>
    </row>
    <row r="6" spans="1:18">
      <c r="A6" t="s">
        <v>7</v>
      </c>
      <c r="B6" s="11"/>
      <c r="C6" s="11">
        <v>22525</v>
      </c>
      <c r="D6" s="11">
        <v>0</v>
      </c>
      <c r="E6" s="11">
        <v>13850</v>
      </c>
      <c r="F6" s="11"/>
      <c r="G6" s="11">
        <v>4699</v>
      </c>
      <c r="H6" s="11">
        <v>0</v>
      </c>
      <c r="I6" s="24">
        <f>SUM(B6:H6)</f>
        <v>41074</v>
      </c>
      <c r="K6" s="11"/>
      <c r="L6" s="11">
        <f>1358.52+1175</f>
        <v>2533.52</v>
      </c>
      <c r="M6" s="11">
        <v>0</v>
      </c>
      <c r="N6" s="11">
        <v>30625</v>
      </c>
      <c r="O6" s="11"/>
      <c r="P6" s="11">
        <v>0</v>
      </c>
      <c r="Q6" s="11">
        <v>0</v>
      </c>
      <c r="R6" s="24">
        <f>SUM(K6:Q6)</f>
        <v>33158.519999999997</v>
      </c>
    </row>
    <row r="7" spans="1:18">
      <c r="A7" t="s">
        <v>11</v>
      </c>
      <c r="B7" s="11"/>
      <c r="C7" s="11">
        <v>9103</v>
      </c>
      <c r="D7" s="11"/>
      <c r="E7" s="11">
        <v>80775</v>
      </c>
      <c r="F7" s="11">
        <v>50650</v>
      </c>
      <c r="G7" s="11">
        <v>4350</v>
      </c>
      <c r="H7" s="11">
        <v>0</v>
      </c>
      <c r="I7" s="24">
        <f>SUM(B7:H7)</f>
        <v>144878</v>
      </c>
      <c r="K7" s="11"/>
      <c r="L7" s="11"/>
      <c r="M7" s="11"/>
      <c r="N7" s="11">
        <v>4000</v>
      </c>
      <c r="O7" s="11">
        <v>16000</v>
      </c>
      <c r="P7" s="11">
        <v>28375</v>
      </c>
      <c r="Q7" s="11">
        <v>1000</v>
      </c>
      <c r="R7" s="24">
        <f t="shared" ref="R7:R16" si="0">SUM(K7:Q7)</f>
        <v>49375</v>
      </c>
    </row>
    <row r="8" spans="1:18">
      <c r="A8" t="s">
        <v>18</v>
      </c>
      <c r="B8" s="11">
        <v>0</v>
      </c>
      <c r="C8" s="11">
        <v>46350</v>
      </c>
      <c r="D8" s="11"/>
      <c r="E8" s="11">
        <v>69899.66</v>
      </c>
      <c r="F8" s="11"/>
      <c r="G8" s="11">
        <v>8637.4699999999993</v>
      </c>
      <c r="H8" s="11">
        <v>0</v>
      </c>
      <c r="I8" s="24">
        <f t="shared" ref="I8:I18" si="1">SUM(B8:H8)</f>
        <v>124887.13</v>
      </c>
      <c r="J8" s="16" t="s">
        <v>19</v>
      </c>
      <c r="K8" s="11">
        <v>0</v>
      </c>
      <c r="L8" s="11">
        <v>2000</v>
      </c>
      <c r="M8" s="11"/>
      <c r="N8" s="14">
        <v>30000</v>
      </c>
      <c r="O8" s="11"/>
      <c r="P8" s="11">
        <v>2000</v>
      </c>
      <c r="Q8" s="11">
        <v>0</v>
      </c>
      <c r="R8" s="24">
        <f t="shared" si="0"/>
        <v>34000</v>
      </c>
    </row>
    <row r="9" spans="1:18">
      <c r="A9" t="s">
        <v>23</v>
      </c>
      <c r="B9" s="12">
        <v>0</v>
      </c>
      <c r="C9" s="11">
        <v>164840</v>
      </c>
      <c r="D9" s="11"/>
      <c r="E9" s="11">
        <v>14950</v>
      </c>
      <c r="F9" s="11"/>
      <c r="G9" s="11"/>
      <c r="H9" s="11"/>
      <c r="I9" s="24">
        <f>SUM(B9:H9)</f>
        <v>179790</v>
      </c>
      <c r="K9" s="11"/>
      <c r="L9" s="11">
        <f>5505.3+39.2+1171.49+3075+510+5350</f>
        <v>15650.99</v>
      </c>
      <c r="M9" s="11"/>
      <c r="N9" s="11">
        <f>25564.25+55500+35625.25+25350</f>
        <v>142039.5</v>
      </c>
      <c r="O9" s="11"/>
      <c r="P9" s="11">
        <v>8400</v>
      </c>
      <c r="Q9" s="11"/>
      <c r="R9" s="24">
        <f>SUM(K9:Q9)</f>
        <v>166090.49</v>
      </c>
    </row>
    <row r="10" spans="1:18">
      <c r="A10" t="s">
        <v>25</v>
      </c>
      <c r="B10" s="11">
        <v>155900</v>
      </c>
      <c r="C10" s="11">
        <v>13300</v>
      </c>
      <c r="D10" s="11"/>
      <c r="E10" s="11">
        <v>59425</v>
      </c>
      <c r="F10" s="11">
        <v>95550</v>
      </c>
      <c r="G10" s="11">
        <v>8350</v>
      </c>
      <c r="H10" s="11">
        <v>0</v>
      </c>
      <c r="I10" s="24">
        <f>SUM(B10:H10)</f>
        <v>332525</v>
      </c>
      <c r="K10" s="11">
        <v>1251</v>
      </c>
      <c r="L10" s="11">
        <v>19720</v>
      </c>
      <c r="M10" s="11"/>
      <c r="N10" s="11">
        <f>33445+3890+101516+15200+2500+4485</f>
        <v>161036</v>
      </c>
      <c r="O10" s="11">
        <f>67000+59790+10482.38</f>
        <v>137272.38</v>
      </c>
      <c r="P10" s="11">
        <v>4900</v>
      </c>
      <c r="Q10" s="11">
        <v>0</v>
      </c>
      <c r="R10" s="24">
        <f>SUM(K10:Q10)</f>
        <v>324179.38</v>
      </c>
    </row>
    <row r="11" spans="1:18" ht="15.75" thickBot="1">
      <c r="A11" s="18"/>
      <c r="B11" s="19"/>
      <c r="C11" s="19"/>
      <c r="D11" s="19"/>
      <c r="E11" s="19"/>
      <c r="F11" s="19"/>
      <c r="G11" s="19"/>
      <c r="H11" s="19"/>
      <c r="I11" s="25"/>
      <c r="J11" s="20"/>
      <c r="K11" s="19"/>
      <c r="L11" s="19"/>
      <c r="M11" s="19"/>
      <c r="N11" s="19"/>
      <c r="O11" s="19"/>
      <c r="P11" s="19"/>
      <c r="Q11" s="19"/>
      <c r="R11" s="25"/>
    </row>
    <row r="12" spans="1:18" ht="15.75" thickTop="1">
      <c r="A12" s="1" t="s">
        <v>30</v>
      </c>
      <c r="B12" s="11"/>
      <c r="C12" s="11"/>
      <c r="D12" s="11"/>
      <c r="E12" s="11"/>
      <c r="F12" s="11"/>
      <c r="G12" s="11"/>
      <c r="H12" s="11"/>
      <c r="I12" s="24"/>
      <c r="K12" s="11"/>
      <c r="L12" s="11"/>
      <c r="M12" s="11"/>
      <c r="N12" s="11"/>
      <c r="O12" s="11"/>
      <c r="P12" s="11"/>
      <c r="Q12" s="11"/>
      <c r="R12" s="24"/>
    </row>
    <row r="13" spans="1:18">
      <c r="A13" t="s">
        <v>24</v>
      </c>
      <c r="B13" s="11"/>
      <c r="C13" s="11">
        <v>93550</v>
      </c>
      <c r="D13" s="11"/>
      <c r="E13" s="11">
        <v>9600</v>
      </c>
      <c r="F13" s="11"/>
      <c r="G13" s="11">
        <v>5540</v>
      </c>
      <c r="H13" s="11">
        <v>0</v>
      </c>
      <c r="I13" s="24">
        <f>SUM(B13:H13)</f>
        <v>108690</v>
      </c>
      <c r="K13" s="11"/>
      <c r="L13" s="11">
        <v>0</v>
      </c>
      <c r="M13" s="11"/>
      <c r="N13" s="11">
        <v>0</v>
      </c>
      <c r="O13" s="11"/>
      <c r="P13" s="11">
        <v>0</v>
      </c>
      <c r="Q13" s="11">
        <v>0</v>
      </c>
      <c r="R13" s="24">
        <f>SUM(K13:Q13)</f>
        <v>0</v>
      </c>
    </row>
    <row r="14" spans="1:18">
      <c r="A14" s="21"/>
      <c r="B14" s="22"/>
      <c r="C14" s="22"/>
      <c r="D14" s="22"/>
      <c r="E14" s="22"/>
      <c r="F14" s="22"/>
      <c r="G14" s="22"/>
      <c r="H14" s="22"/>
      <c r="I14" s="26"/>
      <c r="J14" s="23"/>
      <c r="K14" s="22"/>
      <c r="L14" s="22"/>
      <c r="M14" s="22"/>
      <c r="N14" s="22"/>
      <c r="O14" s="22"/>
      <c r="P14" s="22"/>
      <c r="Q14" s="22"/>
      <c r="R14" s="26"/>
    </row>
    <row r="15" spans="1:18">
      <c r="A15" s="1" t="s">
        <v>31</v>
      </c>
      <c r="B15" s="11"/>
      <c r="C15" s="11"/>
      <c r="D15" s="11"/>
      <c r="E15" s="11"/>
      <c r="F15" s="11"/>
      <c r="G15" s="11"/>
      <c r="H15" s="11"/>
      <c r="I15" s="24"/>
      <c r="K15" s="11"/>
      <c r="L15" s="11"/>
      <c r="M15" s="11"/>
      <c r="N15" s="11"/>
      <c r="O15" s="11"/>
      <c r="P15" s="11"/>
      <c r="Q15" s="11"/>
      <c r="R15" s="24"/>
    </row>
    <row r="16" spans="1:18">
      <c r="A16" t="s">
        <v>21</v>
      </c>
      <c r="B16" s="11">
        <v>0</v>
      </c>
      <c r="C16" s="11">
        <v>140521</v>
      </c>
      <c r="D16" s="11">
        <f>102592</f>
        <v>102592</v>
      </c>
      <c r="E16" s="11">
        <v>177610</v>
      </c>
      <c r="F16" s="11"/>
      <c r="G16" s="11">
        <v>181250</v>
      </c>
      <c r="H16" s="11">
        <v>290.39999999999998</v>
      </c>
      <c r="I16" s="24">
        <f t="shared" si="1"/>
        <v>602263.4</v>
      </c>
      <c r="K16" s="11">
        <v>0</v>
      </c>
      <c r="L16" s="11">
        <v>0</v>
      </c>
      <c r="M16" s="11"/>
      <c r="N16" s="11">
        <v>0</v>
      </c>
      <c r="O16" s="11">
        <v>0</v>
      </c>
      <c r="P16" s="11">
        <v>0</v>
      </c>
      <c r="Q16" s="11"/>
      <c r="R16" s="24">
        <f t="shared" si="0"/>
        <v>0</v>
      </c>
    </row>
    <row r="17" spans="1:18">
      <c r="B17" s="11"/>
      <c r="C17" s="11"/>
      <c r="D17" s="11"/>
      <c r="E17" s="11"/>
      <c r="F17" s="11"/>
      <c r="G17" s="11"/>
      <c r="H17" s="11"/>
      <c r="I17" s="24"/>
      <c r="K17" s="11"/>
      <c r="L17" s="11"/>
      <c r="M17" s="11"/>
      <c r="N17" s="11"/>
      <c r="O17" s="11"/>
      <c r="P17" s="11"/>
      <c r="Q17" s="11"/>
      <c r="R17" s="24"/>
    </row>
    <row r="18" spans="1:18">
      <c r="A18" s="1" t="s">
        <v>32</v>
      </c>
      <c r="B18" s="11"/>
      <c r="C18" s="11"/>
      <c r="D18" s="11"/>
      <c r="E18" s="11"/>
      <c r="F18" s="11"/>
      <c r="G18" s="11"/>
      <c r="H18" s="11"/>
      <c r="I18" s="24"/>
      <c r="K18" s="11"/>
      <c r="L18" s="11"/>
      <c r="M18" s="11"/>
      <c r="N18" s="11"/>
      <c r="O18" s="11"/>
      <c r="P18" s="11"/>
      <c r="Q18" s="11"/>
      <c r="R18" s="24"/>
    </row>
    <row r="19" spans="1:18">
      <c r="A19" t="s">
        <v>9</v>
      </c>
      <c r="B19" s="11">
        <v>1350</v>
      </c>
      <c r="C19" s="11">
        <v>18348</v>
      </c>
      <c r="D19" s="11"/>
      <c r="E19" s="11">
        <v>27415</v>
      </c>
      <c r="F19" s="11"/>
      <c r="G19" s="11">
        <v>12970</v>
      </c>
      <c r="H19" s="11">
        <v>0</v>
      </c>
      <c r="I19" s="24">
        <f>SUM(B19:H19)</f>
        <v>60083</v>
      </c>
      <c r="K19" s="11">
        <v>0</v>
      </c>
      <c r="L19" s="11"/>
      <c r="M19" s="11"/>
      <c r="N19" s="11"/>
      <c r="O19" s="11"/>
      <c r="P19" s="11"/>
      <c r="Q19" s="11"/>
      <c r="R19" s="24">
        <f>SUM(K19:Q19)</f>
        <v>0</v>
      </c>
    </row>
    <row r="20" spans="1:18">
      <c r="A20" t="s">
        <v>13</v>
      </c>
      <c r="B20" s="11"/>
      <c r="C20" s="11"/>
      <c r="D20" s="11"/>
      <c r="E20" s="11">
        <v>16723</v>
      </c>
      <c r="F20" s="13"/>
      <c r="G20" s="11">
        <v>7598.65</v>
      </c>
      <c r="H20" s="11">
        <v>6115</v>
      </c>
      <c r="I20" s="24">
        <f>SUM(B20:H20)</f>
        <v>30436.65</v>
      </c>
      <c r="J20" s="16" t="s">
        <v>17</v>
      </c>
      <c r="K20" s="11"/>
      <c r="L20" s="11"/>
      <c r="M20" s="11"/>
      <c r="N20" s="11"/>
      <c r="O20" s="11"/>
      <c r="P20" s="11">
        <v>0</v>
      </c>
      <c r="Q20" s="11">
        <v>0</v>
      </c>
      <c r="R20" s="24">
        <f>SUM(K20:Q20)</f>
        <v>0</v>
      </c>
    </row>
    <row r="21" spans="1:18">
      <c r="A21" t="s">
        <v>14</v>
      </c>
      <c r="B21" s="12"/>
      <c r="C21" s="11">
        <v>20650</v>
      </c>
      <c r="D21" s="11"/>
      <c r="E21" s="11">
        <v>14890</v>
      </c>
      <c r="F21" s="11"/>
      <c r="G21" s="12"/>
      <c r="H21" s="12"/>
      <c r="I21" s="24">
        <f>SUM(B21:H21)</f>
        <v>35540</v>
      </c>
      <c r="J21" s="16" t="s">
        <v>17</v>
      </c>
      <c r="K21" s="11"/>
      <c r="L21" s="11"/>
      <c r="M21" s="11"/>
      <c r="N21" s="11"/>
      <c r="O21" s="11"/>
      <c r="P21" s="11"/>
      <c r="Q21" s="11"/>
      <c r="R21" s="24">
        <f>SUM(K21:Q21)</f>
        <v>0</v>
      </c>
    </row>
    <row r="22" spans="1:18">
      <c r="A22" t="s">
        <v>15</v>
      </c>
      <c r="B22" s="12"/>
      <c r="C22" s="11">
        <v>22925</v>
      </c>
      <c r="D22" s="11"/>
      <c r="E22" s="11">
        <v>8775</v>
      </c>
      <c r="F22" s="13"/>
      <c r="G22" s="11">
        <v>450</v>
      </c>
      <c r="H22" s="11">
        <v>0</v>
      </c>
      <c r="I22" s="24">
        <f>SUM(B22:H22)</f>
        <v>32150</v>
      </c>
      <c r="J22" s="16" t="s">
        <v>17</v>
      </c>
      <c r="K22" s="11"/>
      <c r="L22" s="11"/>
      <c r="M22" s="11"/>
      <c r="N22" s="11"/>
      <c r="O22" s="11"/>
      <c r="P22" s="11"/>
      <c r="Q22" s="11"/>
      <c r="R22" s="24">
        <f>SUM(K22:Q22)</f>
        <v>0</v>
      </c>
    </row>
    <row r="23" spans="1:18">
      <c r="A23" t="s">
        <v>20</v>
      </c>
      <c r="B23" s="12"/>
      <c r="C23" s="11">
        <v>0</v>
      </c>
      <c r="D23" s="12"/>
      <c r="E23" s="12"/>
      <c r="F23" s="12"/>
      <c r="G23" s="12"/>
      <c r="H23" s="12"/>
      <c r="I23" s="24">
        <f>SUM(B23:H23)</f>
        <v>0</v>
      </c>
      <c r="J23" s="16" t="s">
        <v>17</v>
      </c>
      <c r="K23" s="11"/>
      <c r="L23" s="11">
        <v>0</v>
      </c>
      <c r="M23" s="11"/>
      <c r="N23" s="11"/>
      <c r="O23" s="11"/>
      <c r="P23" s="11"/>
      <c r="Q23" s="11">
        <v>0</v>
      </c>
      <c r="R23" s="24">
        <f>SUM(K23:Q23)</f>
        <v>0</v>
      </c>
    </row>
    <row r="24" spans="1:18">
      <c r="A24" t="s">
        <v>22</v>
      </c>
      <c r="B24" s="12"/>
      <c r="C24" s="12"/>
      <c r="D24" s="11"/>
      <c r="E24" s="11">
        <v>25835</v>
      </c>
      <c r="F24" s="11">
        <v>18740.599999999999</v>
      </c>
      <c r="G24" s="11"/>
      <c r="H24" s="11">
        <v>3850</v>
      </c>
      <c r="I24" s="24">
        <f>SUM(B24:H24)</f>
        <v>48425.599999999999</v>
      </c>
      <c r="J24" s="16" t="s">
        <v>17</v>
      </c>
      <c r="K24" s="11"/>
      <c r="L24" s="11"/>
      <c r="M24" s="11"/>
      <c r="N24" s="11"/>
      <c r="O24" s="11">
        <v>0</v>
      </c>
      <c r="P24" s="11"/>
      <c r="Q24" s="11">
        <v>0</v>
      </c>
      <c r="R24" s="24">
        <f>SUM(K24:Q24)</f>
        <v>0</v>
      </c>
    </row>
    <row r="25" spans="1:18" s="1" customFormat="1">
      <c r="A25" s="1" t="s">
        <v>34</v>
      </c>
      <c r="I25" s="24">
        <f>SUM(I5:I24)</f>
        <v>1828399.51</v>
      </c>
      <c r="J25" s="15"/>
      <c r="R25" s="24">
        <f>SUM(R5:R24)</f>
        <v>675989.39</v>
      </c>
    </row>
    <row r="26" spans="1:18" ht="194.25" customHeight="1">
      <c r="A26" s="17" t="s">
        <v>33</v>
      </c>
      <c r="B26" s="17"/>
      <c r="C26" s="17"/>
      <c r="D26" s="17"/>
    </row>
  </sheetData>
  <mergeCells count="3">
    <mergeCell ref="B1:I1"/>
    <mergeCell ref="K1:R1"/>
    <mergeCell ref="A26:D2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Nolan</dc:creator>
  <cp:lastModifiedBy>Nolan</cp:lastModifiedBy>
  <cp:lastPrinted>2017-10-23T12:02:38Z</cp:lastPrinted>
  <dcterms:created xsi:type="dcterms:W3CDTF">2017-10-22T20:53:07Z</dcterms:created>
  <dcterms:modified xsi:type="dcterms:W3CDTF">2017-10-23T12:05:08Z</dcterms:modified>
</cp:coreProperties>
</file>